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L21" i="18"/>
  <c r="J21" i="18"/>
  <c r="G21" i="18"/>
  <c r="E21" i="18" s="1"/>
  <c r="I21" i="18"/>
  <c r="D56" i="18"/>
  <c r="J55" i="18" s="1"/>
  <c r="E31" i="18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S12" i="7"/>
  <c r="T12" i="7"/>
  <c r="U12" i="7"/>
  <c r="V12" i="7"/>
  <c r="W12" i="7"/>
  <c r="R12" i="7"/>
  <c r="E65" i="18" l="1"/>
  <c r="X12" i="7"/>
  <c r="X13" i="7"/>
  <c r="X11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M12" i="7"/>
  <c r="I12" i="7"/>
  <c r="N11" i="7"/>
  <c r="L11" i="7"/>
  <c r="H11" i="7"/>
  <c r="I13" i="7"/>
  <c r="L14" i="7"/>
  <c r="K15" i="7"/>
  <c r="N16" i="7"/>
  <c r="M17" i="7"/>
  <c r="L18" i="7"/>
  <c r="O12" i="7"/>
  <c r="P11" i="7"/>
  <c r="N13" i="7"/>
  <c r="I14" i="7"/>
  <c r="H15" i="7"/>
  <c r="P15" i="7"/>
  <c r="O16" i="7"/>
  <c r="N17" i="7"/>
  <c r="M18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N12" i="7"/>
  <c r="J12" i="7"/>
  <c r="O11" i="7"/>
  <c r="J11" i="7"/>
  <c r="M13" i="7"/>
  <c r="H14" i="7"/>
  <c r="P14" i="7"/>
  <c r="O15" i="7"/>
  <c r="J16" i="7"/>
  <c r="I17" i="7"/>
  <c r="H18" i="7"/>
  <c r="P18" i="7"/>
  <c r="K12" i="7"/>
  <c r="K11" i="7"/>
  <c r="J13" i="7"/>
  <c r="M14" i="7"/>
  <c r="L15" i="7"/>
  <c r="K16" i="7"/>
  <c r="J17" i="7"/>
  <c r="I18" i="7"/>
  <c r="L12" i="7"/>
  <c r="H12" i="7"/>
  <c r="I11" i="7"/>
  <c r="F17" i="7"/>
  <c r="F15" i="7"/>
  <c r="F12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12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<sst xmlns="http://schemas.openxmlformats.org/spreadsheetml/2006/main" count="1360" uniqueCount="671">
  <si>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</si>
  <si>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</si>
  <si>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</si>
  <si>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</si>
  <si>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</si>
  <si>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</si>
  <si>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</si>
  <si>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</si>
  <si>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</si>
  <si>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</si>
  <si>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</si>
  <si>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</si>
  <si>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</si>
  <si>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</si>
  <si>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</si>
  <si>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</si>
  <si>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</si>
  <si>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</si>
  <si>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</si>
  <si>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</si>
  <si>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</si>
  <si>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</si>
  <si>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</si>
  <si>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</si>
  <si>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</si>
  <si>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</si>
  <si>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</si>
  <si>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</si>
  <si>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</si>
  <si>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</si>
  <si>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</si>
  <si>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</si>
  <si>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</si>
  <si>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</si>
  <si>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</si>
  <si>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</si>
  <si>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</si>
  <si>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</si>
  <si>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</si>
  <si>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</si>
  <si>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</si>
  <si>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</si>
  <si>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</si>
  <si>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</si>
  <si>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</si>
  <si>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</si>
  <si>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</si>
  <si>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</si>
  <si>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</si>
  <si>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</si>
  <si>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</si>
  <si>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</si>
  <si>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</si>
  <si>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</si>
  <si>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</si>
  <si>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</si>
  <si>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</si>
  <si>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</si>
  <si>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</si>
  <si>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</si>
  <si>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</si>
  <si>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</si>
  <si>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</si>
  <si>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</si>
  <si>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</si>
  <si>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</si>
  <si>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</si>
  <si>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</si>
  <si>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</si>
  <si>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</si>
  <si>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</si>
  <si>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</si>
  <si>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</si>
  <si>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</si>
  <si>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</si>
  <si>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</si>
  <si>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</si>
  <si>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</si>
  <si>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</si>
  <si>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</si>
  <si>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</si>
  <si>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</si>
  <si>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</si>
  <si>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</si>
  <si>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</si>
  <si>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</si>
  <si>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</si>
  <si>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</si>
  <si>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</si>
  <si>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</si>
  <si>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</si>
  <si>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</si>
  <si>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</si>
  <si>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</si>
  <si>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</si>
  <si>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</si>
  <si>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</si>
  <si>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</si>
  <si>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</si>
  <si>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</si>
  <si>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</si>
  <si>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</si>
  <si>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</si>
  <si>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</si>
  <si>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</si>
  <si>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</si>
  <si>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</si>
  <si>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</si>
  <si>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</si>
  <si>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</si>
  <si>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</si>
  <si>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</si>
  <si>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</si>
  <si>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</si>
  <si>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</si>
  <si>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</si>
  <si>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</si>
  <si>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</si>
  <si>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</si>
  <si>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</si>
  <si>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</si>
  <si>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</si>
  <si>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</si>
  <si>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</si>
  <si>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</si>
  <si>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</si>
  <si>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</si>
  <si>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</si>
  <si>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</si>
  <si>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</si>
  <si>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</si>
  <si>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</si>
  <si>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</si>
  <si>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</si>
  <si>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</si>
  <si>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</si>
  <si>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</si>
  <si>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</si>
  <si>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</si>
  <si>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</si>
  <si>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</si>
  <si>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</si>
  <si>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</si>
  <si>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</si>
  <si>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</si>
  <si>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</si>
  <si>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</si>
  <si>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</si>
  <si>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</si>
  <si>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</si>
  <si>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</si>
  <si>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</si>
  <si>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</si>
  <si>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</si>
  <si>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</si>
  <si>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</si>
  <si>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</si>
  <si>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</si>
  <si>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</si>
  <si>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</si>
  <si>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</si>
  <si>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</si>
  <si>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</si>
  <si>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</si>
  <si>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</si>
  <si>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</si>
  <si>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</si>
  <si>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</si>
  <si>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</si>
  <si>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</si>
  <si>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</si>
  <si>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</si>
  <si>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</si>
  <si>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</si>
  <si>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</si>
  <si>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</si>
  <si>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</si>
  <si>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</si>
  <si>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</si>
  <si>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</si>
  <si>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</si>
  <si>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</si>
  <si>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</si>
  <si>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</si>
  <si>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</si>
  <si>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</si>
  <si>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</si>
  <si>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</si>
  <si>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</si>
  <si>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</si>
  <si>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</si>
  <si>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</si>
  <si>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</si>
  <si>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</si>
  <si>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</si>
  <si>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</si>
  <si>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</si>
  <si>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</si>
  <si>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</si>
  <si>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</si>
  <si>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</si>
  <si>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</si>
  <si>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</si>
  <si>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</si>
  <si>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</si>
  <si>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</si>
  <si>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</si>
  <si>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</si>
  <si>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</si>
  <si>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</si>
  <si>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</si>
  <si>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</si>
  <si>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</si>
  <si>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</si>
  <si>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</si>
  <si>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</si>
  <si>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</si>
  <si>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</si>
  <si>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</si>
  <si>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</si>
  <si>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</si>
  <si>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</si>
  <si>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</si>
  <si>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</si>
  <si>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</si>
  <si>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</si>
  <si>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</si>
  <si>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</si>
  <si>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</si>
  <si>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</si>
  <si>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</si>
  <si>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</si>
  <si>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</si>
  <si>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</si>
  <si>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</si>
  <si>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</si>
  <si>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</si>
  <si>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</si>
  <si>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</si>
  <si>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</si>
  <si>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</si>
  <si>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</si>
  <si>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</si>
  <si>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</si>
  <si>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</si>
  <si>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</si>
  <si>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</si>
  <si>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</si>
  <si>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</si>
  <si>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</si>
  <si>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</si>
  <si>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</si>
  <si>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</si>
  <si>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</si>
  <si>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</si>
  <si>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</si>
  <si>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</si>
  <si>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</si>
  <si>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</si>
  <si>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</si>
  <si>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</si>
  <si>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</si>
  <si>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</si>
  <si>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</si>
  <si>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</si>
  <si>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</si>
  <si>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</si>
  <si>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</si>
  <si>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</si>
  <si>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</si>
  <si>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</si>
  <si>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</si>
  <si>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</si>
  <si>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</si>
  <si>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</si>
  <si>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</si>
  <si>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</si>
  <si>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</si>
  <si>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</si>
  <si>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</si>
  <si>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</si>
  <si>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</si>
  <si>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</si>
  <si>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</si>
  <si>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</si>
  <si>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</si>
  <si>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</si>
  <si>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</si>
  <si>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</si>
  <si>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</si>
  <si>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</si>
  <si>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</si>
  <si>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</si>
  <si>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</si>
  <si>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</si>
  <si>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</si>
  <si>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</si>
  <si>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</si>
  <si>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</si>
  <si>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</si>
  <si>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</si>
  <si>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</si>
  <si>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</si>
  <si>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</si>
  <si>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</si>
  <si>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</si>
  <si>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</si>
  <si>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</si>
  <si>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</si>
  <si>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</si>
  <si>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</si>
  <si>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</si>
  <si>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</si>
  <si>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</si>
  <si>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</si>
  <si>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</si>
  <si>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</si>
  <si>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</si>
  <si>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</si>
  <si>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</si>
  <si>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</si>
  <si>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</si>
  <si>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</si>
  <si>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</si>
  <si>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</si>
  <si>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</si>
  <si>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</si>
  <si>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</si>
  <si>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</si>
  <si>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</si>
  <si>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</si>
  <si>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</si>
  <si>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</si>
  <si>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</si>
  <si>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</si>
  <si>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</si>
  <si>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</si>
  <si>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</si>
  <si>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</si>
  <si>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</si>
  <si>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</si>
  <si>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</si>
  <si>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</si>
  <si>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</si>
  <si>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</si>
  <si>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</si>
  <si>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</si>
  <si>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</si>
  <si>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</si>
  <si>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</si>
  <si>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</si>
  <si>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</si>
  <si>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</si>
  <si>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</si>
  <si>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</si>
  <si>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</si>
  <si>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</si>
  <si>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</si>
  <si>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</si>
  <si>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</si>
  <si>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</si>
  <si>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</si>
  <si>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</si>
  <si>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</si>
  <si>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</si>
  <si>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</si>
  <si>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</si>
  <si>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</si>
  <si>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</si>
  <si>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</si>
  <si>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</si>
  <si>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</si>
  <si>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</si>
  <si>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</si>
  <si>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</si>
  <si>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</si>
  <si>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</si>
  <si>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</si>
  <si>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</si>
  <si>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</si>
  <si>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</si>
  <si>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</si>
  <si>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</si>
  <si>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</si>
  <si>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</si>
  <si>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</si>
  <si>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</si>
  <si>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</si>
  <si>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</si>
  <si>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</si>
  <si>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</si>
  <si>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</si>
  <si>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</si>
  <si>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</si>
  <si>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</si>
  <si>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</si>
  <si>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</si>
  <si>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</si>
  <si>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</si>
  <si>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</si>
  <si>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</si>
  <si>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</si>
  <si>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</si>
  <si>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</si>
  <si>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</si>
  <si>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</si>
  <si>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</si>
  <si>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</si>
  <si>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</si>
  <si>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</si>
  <si>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</si>
  <si>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</si>
  <si>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</si>
  <si>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</si>
  <si>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</si>
  <si>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</si>
  <si>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</si>
  <si>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</si>
  <si>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</si>
  <si>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</si>
  <si>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</si>
  <si>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</si>
  <si>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</si>
  <si>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</si>
  <si>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</si>
  <si>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</si>
  <si>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</si>
  <si>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</si>
  <si>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</si>
  <si>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</si>
  <si>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</si>
  <si>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</si>
  <si>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</si>
  <si>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</si>
  <si>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</si>
  <si>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</si>
  <si>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</si>
  <si>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</si>
  <si>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</si>
  <si>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</si>
  <si>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</si>
  <si>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</si>
  <si>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</si>
  <si>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</si>
  <si>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</si>
  <si>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</si>
  <si>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</si>
  <si>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</si>
  <si>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</si>
  <si>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</si>
  <si>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</si>
  <si>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</si>
  <si>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</si>
  <si>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</si>
  <si>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</si>
  <si>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</si>
  <si>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</si>
  <si>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</si>
  <si>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</si>
  <si>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</si>
  <si>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</si>
  <si>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</si>
  <si>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</si>
  <si>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</si>
  <si>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</si>
  <si>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</si>
  <si>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</si>
  <si>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</si>
  <si>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</si>
  <si>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</si>
  <si>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</si>
  <si>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</si>
  <si>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</si>
  <si>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</si>
  <si>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</si>
  <si>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</si>
  <si>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</si>
  <si>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</si>
  <si>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</si>
  <si>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</si>
  <si>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</si>
  <si>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</si>
  <si>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</si>
  <si>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</si>
  <si>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</si>
  <si>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</si>
  <si>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</si>
  <si>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</si>
  <si>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</si>
  <si>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</si>
  <si>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</si>
  <si>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</si>
  <si>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</si>
  <si>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</si>
  <si>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</si>
  <si>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</si>
  <si>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</si>
  <si>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</si>
  <si>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</si>
  <si>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</si>
  <si>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</si>
  <si>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</si>
  <si>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</si>
  <si>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</si>
  <si>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</si>
  <si>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</si>
  <si>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</si>
  <si>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</si>
  <si>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</si>
  <si>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</si>
  <si>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</si>
  <si>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</si>
  <si>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</si>
  <si>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</si>
  <si>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</si>
  <si>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</si>
  <si>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</si>
  <si>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</si>
  <si>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</si>
  <si>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</si>
  <si>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</si>
  <si>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</si>
  <si>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</si>
  <si>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</si>
  <si>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</si>
  <si>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</si>
  <si>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</si>
  <si>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</si>
  <si>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</si>
  <si>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</si>
  <si>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</si>
  <si>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</si>
  <si>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</si>
  <si>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</si>
  <si>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</si>
  <si>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</si>
  <si>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</si>
  <si>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</si>
  <si>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</si>
  <si>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</si>
  <si>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</si>
  <si>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</si>
  <si>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</si>
  <si>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</si>
  <si>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</si>
  <si>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</si>
  <si>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</si>
  <si>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</si>
  <si>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</si>
  <si>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</si>
  <si>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</si>
  <si>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</si>
  <si>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</si>
  <si>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</si>
  <si>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</si>
  <si>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</si>
  <si>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</si>
  <si>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</si>
  <si>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</si>
  <si>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</si>
  <si>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</si>
  <si>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</si>
  <si>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</si>
  <si>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</si>
  <si>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</si>
  <si>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</si>
  <si>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</si>
  <si>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</si>
  <si>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</si>
  <si>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</si>
  <si>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</si>
  <si>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</si>
  <si>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</si>
  <si>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</si>
  <si>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</si>
  <si>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</si>
  <si>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</si>
  <si>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</si>
  <si>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</si>
  <si>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</si>
  <si>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</si>
  <si>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</si>
  <si>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</si>
  <si>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</si>
  <si>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</si>
  <si>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</si>
  <si>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</si>
  <si>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</si>
  <si>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</si>
  <si>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</si>
  <si>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</si>
  <si>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</si>
  <si>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</si>
  <si>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</si>
  <si>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</si>
  <si>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</si>
  <si>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</si>
  <si>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</si>
  <si>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</si>
  <si>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</si>
  <si>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</si>
  <si>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</si>
  <si>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</si>
  <si>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</si>
  <si>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</si>
  <si>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</si>
  <si>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</si>
  <si>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</si>
  <si>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</si>
  <si>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</si>
  <si>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</si>
  <si>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</si>
  <si>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</si>
  <si>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</si>
  <si>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</si>
  <si>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</si>
  <si>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</si>
  <si>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</si>
  <si>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</si>
  <si>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</si>
  <si>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</si>
  <si>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</si>
  <si>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</si>
  <si>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</si>
  <si>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</si>
  <si>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</si>
  <si>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</si>
  <si>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</si>
  <si>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</si>
  <si>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</si>
  <si>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</si>
  <si>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</si>
  <si>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</si>
  <si>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</si>
  <si>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</si>
  <si>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</si>
  <si>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</si>
  <si>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</si>
  <si>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</si>
  <si>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</si>
  <si>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</si>
  <si>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</si>
  <si>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</si>
  <si>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</si>
  <si>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</si>
  <si>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</si>
  <si>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</si>
  <si>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</si>
  <si>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</si>
  <si>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</si>
  <si>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</si>
  <si>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</si>
  <si>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</si>
  <si>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</si>
  <si>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</si>
  <si>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</si>
  <si>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</si>
  <si>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Tanja Hahn</t>
  </si>
  <si>
    <t>tanja.hahn@stadtwerk-am-see.de</t>
  </si>
  <si>
    <t>07541/505255</t>
  </si>
  <si>
    <t>Stadtwerke Bad Saulgau</t>
  </si>
  <si>
    <t>9870029800009</t>
  </si>
  <si>
    <t>Moosheimer Str. 28</t>
  </si>
  <si>
    <t>Bad Saulgau</t>
  </si>
  <si>
    <t>NCHN007002980000</t>
  </si>
  <si>
    <t>DE_HEF04</t>
  </si>
  <si>
    <t>DE_HMF04</t>
  </si>
  <si>
    <t>DE_GGA04</t>
  </si>
  <si>
    <t>DE_GHA04</t>
  </si>
  <si>
    <t>DE_GKO04</t>
  </si>
  <si>
    <t>DE_GMK04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</si>
</sst>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88348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Bad Saulgau</v>
      </c>
      <c r="E28" s="38"/>
      <c r="F28" s="11"/>
      <c r="G28" s="2"/>
    </row>
    <row r="29" spans="1:15">
      <c r="B29" s="15"/>
      <c r="C29" s="22" t="s">
        <v>396</v>
      </c>
      <c r="D29" s="41" t="s">
        <v>660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9" priority="2">
      <formula>IF(CELL("Zeile",D30)&lt;$D$25+CELL("Zeile",$D$29),1,0)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Bad Saulgau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Bad Saulgau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9870029800009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6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663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7" priority="22">
      <formula>IF($D$11="Gaspool",1,0)</formula>
    </cfRule>
  </conditionalFormatting>
  <conditionalFormatting sqref="D16">
    <cfRule type="expression" dxfId="56" priority="19">
      <formula>IF($D$11="NCG",1,0)</formula>
    </cfRule>
  </conditionalFormatting>
  <conditionalFormatting sqref="D48:D62">
    <cfRule type="expression" dxfId="55" priority="18">
      <formula>IF(CELL("Zeile",D48)&lt;$D$46+CELL("Zeile",$D$48),1,0)</formula>
    </cfRule>
  </conditionalFormatting>
  <conditionalFormatting sqref="D49:D62">
    <cfRule type="expression" dxfId="54" priority="17">
      <formula>IF(CELL(D49)&lt;$D$36+27,1,0)</formula>
    </cfRule>
  </conditionalFormatting>
  <conditionalFormatting sqref="D23">
    <cfRule type="expression" dxfId="53" priority="16">
      <formula>IF($D$22=$H$22,1,0)</formula>
    </cfRule>
  </conditionalFormatting>
  <conditionalFormatting sqref="D31">
    <cfRule type="expression" dxfId="52" priority="5">
      <formula>IF($D$18="synthetisch",1,0)</formula>
    </cfRule>
  </conditionalFormatting>
  <conditionalFormatting sqref="D28">
    <cfRule type="expression" dxfId="51" priority="3">
      <formula>IF(AND($D$27=$I$27,$D$26=$H$26),1,0)</formula>
    </cfRule>
  </conditionalFormatting>
  <conditionalFormatting sqref="D26:D28">
    <cfRule type="expression" dxfId="50" priority="6">
      <formula>IF($D$18="analytisch",1,0)</formula>
    </cfRule>
  </conditionalFormatting>
  <conditionalFormatting sqref="D27">
    <cfRule type="expression" dxfId="49" priority="4">
      <formula>IF($D$26="nein",1)</formula>
    </cfRule>
  </conditionalFormatting>
  <conditionalFormatting sqref="D35">
    <cfRule type="expression" dxfId="48" priority="1">
      <formula>IF($D$18="analytisch",1,0)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Bad Saulgau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Bad Saulgau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9870029800009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Bad Saulgau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198639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Bad Saulgau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198639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Bad Saulgau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Bad Saulgau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9870029800009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A14" sqref="A14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Bad Saulgau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Stadtwerke Bad Saulgau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9870029800009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7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Stadtwerke Bad Saulgau</v>
      </c>
      <c r="D12" s="62" t="s">
        <v>247</v>
      </c>
      <c r="E12" s="165" t="s">
        <v>665</v>
      </c>
      <c r="F12" s="297" t="str">
        <f>VLOOKUP($E12,'BDEW-Standard'!$B$3:$M$94,F$9,0)</f>
        <v>D14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18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Stadtwerke Bad Saulgau</v>
      </c>
      <c r="D13" s="62" t="s">
        <v>247</v>
      </c>
      <c r="E13" s="165" t="s">
        <v>666</v>
      </c>
      <c r="F13" s="297" t="str">
        <f>VLOOKUP($E13,'BDEW-Standard'!$B$3:$M$94,F$9,0)</f>
        <v>D24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18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Stadtwerke Bad Saulgau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Stadtwerke Bad Saulgau</v>
      </c>
      <c r="D15" s="62" t="s">
        <v>247</v>
      </c>
      <c r="E15" s="165" t="s">
        <v>670</v>
      </c>
      <c r="F15" s="297" t="str">
        <f>VLOOKUP($E15,'BDEW-Standard'!$B$3:$M$94,F$9,0)</f>
        <v>MK4</v>
      </c>
      <c r="H15" s="274">
        <f>ROUND(VLOOKUP($E15,'BDEW-Standard'!$B$3:$M$94,H$9,0),7)</f>
        <v>3.1177248</v>
      </c>
      <c r="I15" s="274">
        <f>ROUND(VLOOKUP($E15,'BDEW-Standard'!$B$3:$M$94,I$9,0),7)</f>
        <v>-35.871506199999999</v>
      </c>
      <c r="J15" s="274">
        <f>ROUND(VLOOKUP($E15,'BDEW-Standard'!$B$3:$M$94,J$9,0),7)</f>
        <v>7.5186828999999999</v>
      </c>
      <c r="K15" s="274">
        <f>ROUND(VLOOKUP($E15,'BDEW-Standard'!$B$3:$M$94,K$9,0),7)</f>
        <v>3.4330100000000002E-2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0.9622064996731321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Stadtwerke Bad Saulgau</v>
      </c>
      <c r="D16" s="62" t="s">
        <v>247</v>
      </c>
      <c r="E16" s="165" t="s">
        <v>668</v>
      </c>
      <c r="F16" s="297" t="str">
        <f>VLOOKUP($E16,'BDEW-Standard'!$B$3:$M$94,F$9,0)</f>
        <v>HA4</v>
      </c>
      <c r="H16" s="274">
        <f>ROUND(VLOOKUP($E16,'BDEW-Standard'!$B$3:$M$94,H$9,0),7)</f>
        <v>4.0196902000000003</v>
      </c>
      <c r="I16" s="274">
        <f>ROUND(VLOOKUP($E16,'BDEW-Standard'!$B$3:$M$94,I$9,0),7)</f>
        <v>-37.828203700000003</v>
      </c>
      <c r="J16" s="274">
        <f>ROUND(VLOOKUP($E16,'BDEW-Standard'!$B$3:$M$94,J$9,0),7)</f>
        <v>8.1593368999999996</v>
      </c>
      <c r="K16" s="274">
        <f>ROUND(VLOOKUP($E16,'BDEW-Standard'!$B$3:$M$94,K$9,0),7)</f>
        <v>4.72845E-2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0.86486713303260787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Stadtwerke Bad Saulgau</v>
      </c>
      <c r="D17" s="62" t="s">
        <v>247</v>
      </c>
      <c r="E17" s="165" t="s">
        <v>669</v>
      </c>
      <c r="F17" s="297" t="str">
        <f>VLOOKUP($E17,'BDEW-Standard'!$B$3:$M$94,F$9,0)</f>
        <v>KO4</v>
      </c>
      <c r="H17" s="274">
        <f>ROUND(VLOOKUP($E17,'BDEW-Standard'!$B$3:$M$94,H$9,0),7)</f>
        <v>3.4428942999999999</v>
      </c>
      <c r="I17" s="274">
        <f>ROUND(VLOOKUP($E17,'BDEW-Standard'!$B$3:$M$94,I$9,0),7)</f>
        <v>-36.659050399999998</v>
      </c>
      <c r="J17" s="274">
        <f>ROUND(VLOOKUP($E17,'BDEW-Standard'!$B$3:$M$94,J$9,0),7)</f>
        <v>7.6083226000000002</v>
      </c>
      <c r="K17" s="274">
        <f>ROUND(VLOOKUP($E17,'BDEW-Standard'!$B$3:$M$94,K$9,0),7)</f>
        <v>7.4685000000000001E-2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0.97768382110526542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Stadtwerke Bad Saulgau</v>
      </c>
      <c r="D18" s="62" t="s">
        <v>247</v>
      </c>
      <c r="E18" s="165" t="s">
        <v>667</v>
      </c>
      <c r="F18" s="297" t="str">
        <f>VLOOKUP($E18,'BDEW-Standard'!$B$3:$M$94,F$9,0)</f>
        <v>GA4</v>
      </c>
      <c r="H18" s="274">
        <f>ROUND(VLOOKUP($E18,'BDEW-Standard'!$B$3:$M$94,H$9,0),7)</f>
        <v>2.8195655999999998</v>
      </c>
      <c r="I18" s="274">
        <f>ROUND(VLOOKUP($E18,'BDEW-Standard'!$B$3:$M$94,I$9,0),7)</f>
        <v>-36</v>
      </c>
      <c r="J18" s="274">
        <f>ROUND(VLOOKUP($E18,'BDEW-Standard'!$B$3:$M$94,J$9,0),7)</f>
        <v>7.7368518000000002</v>
      </c>
      <c r="K18" s="274">
        <f>ROUND(VLOOKUP($E18,'BDEW-Standard'!$B$3:$M$94,K$9,0),7)</f>
        <v>0.157281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0.96576337685759206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2"/>
        <v>1.0106000000000002</v>
      </c>
      <c r="Y18" s="293"/>
      <c r="Z18" s="211"/>
    </row>
    <row r="19" spans="2:26" s="143" customFormat="1">
      <c r="B19" s="144">
        <v>8</v>
      </c>
      <c r="C19" s="145" t="str">
        <f t="shared" si="0"/>
        <v>Stadtwerke Bad Saulgau</v>
      </c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>
        <v>9</v>
      </c>
      <c r="C20" s="145" t="str">
        <f t="shared" si="0"/>
        <v>Stadtwerke Bad Saulgau</v>
      </c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>
        <v>10</v>
      </c>
      <c r="C21" s="145" t="str">
        <f t="shared" si="0"/>
        <v>Stadtwerke Bad Saulgau</v>
      </c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>
        <v>11</v>
      </c>
      <c r="C22" s="145" t="str">
        <f t="shared" si="0"/>
        <v>Stadtwerke Bad Saulgau</v>
      </c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>
        <v>12</v>
      </c>
      <c r="C23" s="145" t="str">
        <f t="shared" si="0"/>
        <v>Stadtwerke Bad Saulgau</v>
      </c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 t="str">
        <f t="shared" si="0"/>
        <v>Stadtwerke Bad Saulgau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Stadtwerke Bad Saulgau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Stadtwerke Bad Saulgau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Stadtwerke Bad Saulgau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Stadtwerke Bad Saulgau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Stadtwerke Bad Saulgau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Stadtwerke Bad Saulgau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Stadtwerke Bad Saulgau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Stadtwerke Bad Saulgau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Stadtwerke Bad Saulgau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Stadtwerke Bad Saulgau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Stadtwerke Bad Saulgau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Stadtwerke Bad Saulgau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Stadtwerke Bad Saulgau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Stadtwerke Bad Saulgau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Stadtwerke Bad Saulgau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Stadtwerke Bad Saulgau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Stadtwerke Bad Saulgau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18 H12:K18 C13:C33 C34:C41 M12:X18" unlockedFormula="1"/>
    <ignoredError sqref="L12:L18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19" sqref="R1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Bad Saulgau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Bad Saulgau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9870029800009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Laue, Nadine</cp:lastModifiedBy>
  <cp:lastPrinted>2015-03-20T22:59:10Z</cp:lastPrinted>
  <dcterms:created xsi:type="dcterms:W3CDTF">2015-01-15T05:25:41Z</dcterms:created>
  <dcterms:modified xsi:type="dcterms:W3CDTF">2015-10-05T09:08:58Z</dcterms:modified>
</cp:coreProperties>
</file>